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90" windowWidth="19035" windowHeight="11760" activeTab="0"/>
  </bookViews>
  <sheets>
    <sheet name="KI " sheetId="1" r:id="rId1"/>
  </sheets>
  <definedNames>
    <definedName name="_xlnm.Print_Area" localSheetId="0">'KI '!$A$1:$G$52</definedName>
    <definedName name="_xlnm.Print_Titles" localSheetId="0">'KI '!$6:$7</definedName>
  </definedNames>
  <calcPr fullCalcOnLoad="1"/>
</workbook>
</file>

<file path=xl/sharedStrings.xml><?xml version="1.0" encoding="utf-8"?>
<sst xmlns="http://schemas.openxmlformats.org/spreadsheetml/2006/main" count="104" uniqueCount="79">
  <si>
    <t>Lp.</t>
  </si>
  <si>
    <t>SST</t>
  </si>
  <si>
    <t>Opis pozycji kosztorysowych</t>
  </si>
  <si>
    <t>Ilość</t>
  </si>
  <si>
    <t>J.m.</t>
  </si>
  <si>
    <t>Cena jedn.</t>
  </si>
  <si>
    <t>Wartość</t>
  </si>
  <si>
    <t>I</t>
  </si>
  <si>
    <t>D-01.00.00</t>
  </si>
  <si>
    <t>ROBOTY PRZYGOTOWAWCZE</t>
  </si>
  <si>
    <t>D-01.01.01</t>
  </si>
  <si>
    <t>Roboty pomiarowe przy robotach drogowych</t>
  </si>
  <si>
    <t>km</t>
  </si>
  <si>
    <t>D-01.02.02</t>
  </si>
  <si>
    <t>m2</t>
  </si>
  <si>
    <t>D-01.02.04</t>
  </si>
  <si>
    <t>m</t>
  </si>
  <si>
    <t>D-01.02.10</t>
  </si>
  <si>
    <t>m3</t>
  </si>
  <si>
    <t>Razem:</t>
  </si>
  <si>
    <t>II</t>
  </si>
  <si>
    <t>D-02.00.00</t>
  </si>
  <si>
    <t>ROBOTY ZIEMNE</t>
  </si>
  <si>
    <t>D-02.01.01</t>
  </si>
  <si>
    <t>D-02.03.01</t>
  </si>
  <si>
    <t>IV</t>
  </si>
  <si>
    <t>D-04.00.00</t>
  </si>
  <si>
    <t>PODBUDOWY</t>
  </si>
  <si>
    <t>D-04.01.01</t>
  </si>
  <si>
    <t>D-04.04.02</t>
  </si>
  <si>
    <t>D-05.03.05b</t>
  </si>
  <si>
    <t>V</t>
  </si>
  <si>
    <t>D-05.00.00</t>
  </si>
  <si>
    <t>NAWIERZCHNIE</t>
  </si>
  <si>
    <t>D-05.03.13</t>
  </si>
  <si>
    <t>VI</t>
  </si>
  <si>
    <t>D-06.00.00</t>
  </si>
  <si>
    <t>ROBOTY WYKOŃCZENIOWE</t>
  </si>
  <si>
    <t>D-06.01.01</t>
  </si>
  <si>
    <t>VIII</t>
  </si>
  <si>
    <t>D-08.00.00</t>
  </si>
  <si>
    <t>ELEMENTY ULIC</t>
  </si>
  <si>
    <t>D-08.01.01</t>
  </si>
  <si>
    <t>D-08.03.01</t>
  </si>
  <si>
    <t>Obrzeża betonowe o wymiarach 30x8 cm na podsypce cementowo-piaskowej z wypełnieniem spoin zaprawą cementową</t>
  </si>
  <si>
    <t>RAZEM NETTO:</t>
  </si>
  <si>
    <t>Usunięcie warstwy ziemi urodzajnej (humusu) średnia grubość warstwy 15 cm wraz z przygotowaniem do ponownego wbudowania i odwozem materiału nienadającego się na składowisko Wykonawcy</t>
  </si>
  <si>
    <t xml:space="preserve">Humusowanie z obsianiem trawą przy grubości warstwy humusu 10 cm </t>
  </si>
  <si>
    <t>Regulacja wysokościowa studzienek i zaworów urządzeń podziemnych do poziomu nawierzchni, objętość betonu w jednym miejscu do 0,3 m3 (skrzynki wodociągowe,  0,1m3/sztukę, studnie telekomunikacyjne - 0,3m3/sztukę)</t>
  </si>
  <si>
    <t>Wykonanie wykopów z transportem urobku samochodami samowyładowczymi na odległość do 1 km i odwozem nadmiaru materiału na składowisko Wykonawcy</t>
  </si>
  <si>
    <t xml:space="preserve">Mechaniczne profilowanie i zagęszczanie podłoża pod warstwy konstrukcyjne nawierzchni. </t>
  </si>
  <si>
    <t>Warstwa wzmacniające z mieszanki kruszywa związanego hydraulicznie 
cementem C1,5/2 przygotowana w betoniarce. Grubość podbudowy po zagęszczeniu 10 cm</t>
  </si>
  <si>
    <t>Nawierzchnie z kostki brukowej betonowej czerwonej o grubości 8 cm układanej na podsypce cementowo-piaskowej 1:4 gr 5cm wjazdy na posesję</t>
  </si>
  <si>
    <t>D-08.02.02</t>
  </si>
  <si>
    <t>D-04.05.01a</t>
  </si>
  <si>
    <t xml:space="preserve">Rozebranie nawierzchni z kruszywa łamanego bez względu na grubość (materiał przygotować do wbudowania na nawierzchnię drogi, poboczy oraz podbudowę, nadmiar odwieźć na składowisko Inwestora odwóz na odl. do 20km do jego dyspozycji)   </t>
  </si>
  <si>
    <t>Podbudowa z kruszywa łamanego. Grubość warstwy po zagęszczeniu 15 cm wjazdy do posesji (konstrukcja K3). MATERIAŁ ROZBIÓRKOWY POCHODZĄCY Z ROZBIÓRKI ISTNIEJĄCEJ NAWIERZCHNI</t>
  </si>
  <si>
    <t>Warstwa wiążąca AC16W o grubości po zagęszczeniu 4 cm (KR 1-2)</t>
  </si>
  <si>
    <t>Krawężniki betonowe wystające, wtopine, najazdowe o 15*22cm wraz z wykonaniem ław betonowych C 12/15 ,na podsypce cementowo-piaskowej 1:4 gr. 5cm (na łukach łukowe)</t>
  </si>
  <si>
    <t>III</t>
  </si>
  <si>
    <t>D-03.00.00</t>
  </si>
  <si>
    <t>D-03.01.01</t>
  </si>
  <si>
    <t>ODWODNIENIE</t>
  </si>
  <si>
    <t>Wykonanie drobnych elementów wykończeniowych z kostki kamiennej 10/10cm na podbudowie z betonu C16/20 gr. 20cm, spoiny wypełnione fugą polimerową</t>
  </si>
  <si>
    <t>Wymiana istniejącego przepustu pod zjazdem w km 0+344,52 SL na nowy (rura karbowana z tworzywa sztucznego)  o dł. 8m wraz z umocnieniem wlotu i wylotu z kostki kamiennej 10/10cm na podbudowie z betonu C16/20 gr. 20cm, spoiny wypełnione fugą polimerową.Gruz odwieziony na składowisko Wykonawcy i zutylizowany</t>
  </si>
  <si>
    <t>Wykonanie nasypów z formowaniem i zagęszczeniem - (grunt z dowozu na uzupełnienia wysokościowe w korpusie drogi)</t>
  </si>
  <si>
    <r>
      <t xml:space="preserve">Wykonanie poboczy i łącznika na końcu robót z kruszywa łamanego gr. </t>
    </r>
    <r>
      <rPr>
        <i/>
        <sz val="13"/>
        <color indexed="8"/>
        <rFont val="Times New Roman"/>
        <family val="1"/>
      </rPr>
      <t xml:space="preserve">20cm </t>
    </r>
    <r>
      <rPr>
        <i/>
        <sz val="13"/>
        <rFont val="Times New Roman"/>
        <family val="1"/>
      </rPr>
      <t>MATERIAŁ ROZBIÓRKOWY POCHODZĄCY Z ROZBIÓRKI ISTNIEJĄCEJ NAWIERZCHNI</t>
    </r>
  </si>
  <si>
    <t>Nawierzchnie z kostki brukowej betonowej szarej o grubości 8 cm układanej na podsypce cementowo-piaskowej 1:4 gr 10cm chodnik wraz z dojściami do furtek</t>
  </si>
  <si>
    <t xml:space="preserve">Odbudowa istniejących rowów, wraz z odwozem na składowisko Wykonawcy zebranego materiału i utylizacja </t>
  </si>
  <si>
    <t>mb</t>
  </si>
  <si>
    <t>Przełożenie istniejących nawierzchni z polbruku w obrębie skrzyżowania (początek opracowania) dowiązanie nowego i istniejącego ciągu pieszego wraz z konieczną rozbiórkoą i odtworzeniem podbudowy</t>
  </si>
  <si>
    <t>Podbudowa z mieszanki kruszyw niezwiązanych zagęszczanych mechanicznie 0/31,5mm. Grubość warstwy po zagęszczeniu 18 cm (konstrukcja K1)</t>
  </si>
  <si>
    <t>Koryto gruntowe o śr. głębokości 40cm pod warstwy konstrukcyjne nawierzchni wraz z odwozem materiału na składowisko Wykonawcy i utylizacją</t>
  </si>
  <si>
    <t>Nawierzchnia z AC8S o grubości po zagęszczeniu 3 cm(KR 1-2)</t>
  </si>
  <si>
    <t>Wykonanie niecki chłonnej z kruszywa naturalnego o uziarnirniu 63/200mm wraz z robotami ziemnymu.</t>
  </si>
  <si>
    <t>CZĘŚĆ BUDOWLANA</t>
  </si>
  <si>
    <t>W FORMULE ZAPROJEKTUJ I WYBUDUJ</t>
  </si>
  <si>
    <t>Załącznik 8.1. - Roboty budowlane - Wykaz cen 1 -do przeniesienia do zestawienia zbiorczego(załącznik nr 8 do oferty)</t>
  </si>
  <si>
    <t>BUDOWA DROGI GMINNEJ UL. ŁĄKOWA W TUPLICACH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</si>
</sst>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"/>
  </numFmts>
  <fonts count="59">
    <font>
      <sz val="10"/>
      <name val="Arial"/>
      <family val="0"/>
    </font>
    <font>
      <sz val="12"/>
      <color indexed="8"/>
      <name val="Arial"/>
      <family val="0"/>
    </font>
    <font>
      <b/>
      <sz val="14"/>
      <name val="Arial"/>
      <family val="2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Arial"/>
      <family val="0"/>
    </font>
    <font>
      <b/>
      <sz val="16"/>
      <color indexed="8"/>
      <name val="Times New Roman"/>
      <family val="1"/>
    </font>
    <font>
      <i/>
      <sz val="13"/>
      <name val="Times New Roman"/>
      <family val="1"/>
    </font>
    <font>
      <sz val="13"/>
      <color indexed="8"/>
      <name val="Times New Roman"/>
      <family val="1"/>
    </font>
    <font>
      <b/>
      <i/>
      <sz val="13"/>
      <name val="Times New Roman"/>
      <family val="1"/>
    </font>
    <font>
      <i/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name val="Arial"/>
      <family val="0"/>
    </font>
    <font>
      <sz val="13"/>
      <name val="Times New Roman"/>
      <family val="1"/>
    </font>
    <font>
      <b/>
      <sz val="13"/>
      <name val="Times New Roman"/>
      <family val="1"/>
    </font>
    <font>
      <b/>
      <sz val="12"/>
      <color indexed="8"/>
      <name val="Arial"/>
      <family val="2"/>
    </font>
    <font>
      <sz val="10"/>
      <color indexed="8"/>
      <name val="Arial"/>
      <family val="0"/>
    </font>
    <font>
      <sz val="13"/>
      <color indexed="8"/>
      <name val="Arial"/>
      <family val="0"/>
    </font>
    <font>
      <i/>
      <sz val="10"/>
      <color indexed="8"/>
      <name val="Arial"/>
      <family val="0"/>
    </font>
    <font>
      <sz val="12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u val="single"/>
      <sz val="14"/>
      <color indexed="8"/>
      <name val="Times New Roman"/>
      <family val="1"/>
    </font>
    <font>
      <b/>
      <u val="single"/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27" borderId="1" applyNumberFormat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4" fontId="0" fillId="0" borderId="0" xfId="0" applyNumberFormat="1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vertical="center" wrapText="1"/>
    </xf>
    <xf numFmtId="4" fontId="4" fillId="0" borderId="14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right" vertical="center" wrapText="1"/>
    </xf>
    <xf numFmtId="0" fontId="4" fillId="0" borderId="15" xfId="0" applyFont="1" applyBorder="1" applyAlignment="1">
      <alignment horizontal="right" vertical="center" wrapText="1"/>
    </xf>
    <xf numFmtId="0" fontId="6" fillId="0" borderId="0" xfId="0" applyFont="1" applyAlignment="1">
      <alignment vertical="center"/>
    </xf>
    <xf numFmtId="0" fontId="9" fillId="0" borderId="14" xfId="0" applyFont="1" applyBorder="1" applyAlignment="1">
      <alignment horizontal="center" vertical="center" wrapText="1"/>
    </xf>
    <xf numFmtId="0" fontId="8" fillId="33" borderId="14" xfId="0" applyFont="1" applyFill="1" applyBorder="1" applyAlignment="1">
      <alignment vertical="center" wrapText="1"/>
    </xf>
    <xf numFmtId="0" fontId="8" fillId="33" borderId="14" xfId="0" applyFont="1" applyFill="1" applyBorder="1" applyAlignment="1">
      <alignment horizontal="center" vertical="center" wrapText="1"/>
    </xf>
    <xf numFmtId="4" fontId="8" fillId="33" borderId="14" xfId="0" applyNumberFormat="1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vertical="center" wrapText="1"/>
    </xf>
    <xf numFmtId="0" fontId="11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4" xfId="0" applyFont="1" applyBorder="1" applyAlignment="1">
      <alignment vertical="center" wrapText="1"/>
    </xf>
    <xf numFmtId="0" fontId="13" fillId="0" borderId="14" xfId="0" applyFont="1" applyBorder="1" applyAlignment="1">
      <alignment horizontal="center" vertical="center"/>
    </xf>
    <xf numFmtId="4" fontId="13" fillId="0" borderId="14" xfId="0" applyNumberFormat="1" applyFont="1" applyBorder="1" applyAlignment="1">
      <alignment horizontal="center" vertical="center"/>
    </xf>
    <xf numFmtId="4" fontId="11" fillId="33" borderId="14" xfId="0" applyNumberFormat="1" applyFont="1" applyFill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5" fillId="0" borderId="14" xfId="0" applyFont="1" applyBorder="1" applyAlignment="1">
      <alignment vertical="center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14" xfId="0" applyFont="1" applyBorder="1" applyAlignment="1">
      <alignment horizontal="center" vertical="center" wrapText="1"/>
    </xf>
    <xf numFmtId="4" fontId="8" fillId="0" borderId="14" xfId="0" applyNumberFormat="1" applyFont="1" applyBorder="1" applyAlignment="1">
      <alignment horizontal="center" vertical="center" wrapText="1"/>
    </xf>
    <xf numFmtId="0" fontId="11" fillId="33" borderId="14" xfId="0" applyFont="1" applyFill="1" applyBorder="1" applyAlignment="1">
      <alignment vertical="center" wrapText="1"/>
    </xf>
    <xf numFmtId="0" fontId="11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4" fontId="11" fillId="0" borderId="14" xfId="0" applyNumberFormat="1" applyFont="1" applyBorder="1" applyAlignment="1">
      <alignment vertical="center"/>
    </xf>
    <xf numFmtId="4" fontId="11" fillId="0" borderId="15" xfId="0" applyNumberFormat="1" applyFont="1" applyBorder="1" applyAlignment="1">
      <alignment vertical="center"/>
    </xf>
    <xf numFmtId="4" fontId="9" fillId="0" borderId="15" xfId="0" applyNumberFormat="1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4" xfId="0" applyFont="1" applyBorder="1" applyAlignment="1">
      <alignment vertical="center"/>
    </xf>
    <xf numFmtId="0" fontId="18" fillId="0" borderId="15" xfId="0" applyFont="1" applyBorder="1" applyAlignment="1">
      <alignment vertical="center"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1" fillId="33" borderId="13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11" fillId="0" borderId="14" xfId="0" applyFont="1" applyBorder="1" applyAlignment="1">
      <alignment vertical="center" wrapText="1"/>
    </xf>
    <xf numFmtId="0" fontId="11" fillId="0" borderId="14" xfId="0" applyFont="1" applyBorder="1" applyAlignment="1">
      <alignment horizontal="center" vertical="center" wrapText="1"/>
    </xf>
    <xf numFmtId="4" fontId="11" fillId="0" borderId="14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12" fillId="0" borderId="14" xfId="0" applyFont="1" applyBorder="1" applyAlignment="1">
      <alignment horizontal="right" vertical="center" wrapText="1"/>
    </xf>
    <xf numFmtId="0" fontId="12" fillId="0" borderId="17" xfId="0" applyFont="1" applyBorder="1" applyAlignment="1">
      <alignment horizontal="right" vertical="center" wrapText="1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3" fillId="0" borderId="18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4" fontId="9" fillId="0" borderId="14" xfId="0" applyNumberFormat="1" applyFont="1" applyBorder="1" applyAlignment="1">
      <alignment horizontal="right" vertical="center" wrapText="1"/>
    </xf>
    <xf numFmtId="0" fontId="12" fillId="0" borderId="0" xfId="0" applyFont="1" applyBorder="1" applyAlignment="1">
      <alignment horizontal="right" vertical="center" wrapText="1"/>
    </xf>
    <xf numFmtId="4" fontId="9" fillId="0" borderId="0" xfId="0" applyNumberFormat="1" applyFont="1" applyBorder="1" applyAlignment="1">
      <alignment horizontal="right" vertical="center" wrapText="1"/>
    </xf>
    <xf numFmtId="0" fontId="12" fillId="0" borderId="21" xfId="0" applyFont="1" applyBorder="1" applyAlignment="1">
      <alignment horizontal="right" vertical="center" wrapText="1"/>
    </xf>
    <xf numFmtId="4" fontId="9" fillId="0" borderId="22" xfId="0" applyNumberFormat="1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tabSelected="1" zoomScalePageLayoutView="0" workbookViewId="0" topLeftCell="A40">
      <selection activeCell="H46" sqref="H46"/>
    </sheetView>
  </sheetViews>
  <sheetFormatPr defaultColWidth="9.140625" defaultRowHeight="12.75"/>
  <cols>
    <col min="1" max="1" width="9.140625" style="58" customWidth="1"/>
    <col min="2" max="2" width="14.00390625" style="3" customWidth="1"/>
    <col min="3" max="3" width="87.57421875" style="3" customWidth="1"/>
    <col min="4" max="4" width="9.140625" style="2" customWidth="1"/>
    <col min="5" max="5" width="12.00390625" style="4" customWidth="1"/>
    <col min="6" max="7" width="15.00390625" style="46" customWidth="1"/>
    <col min="8" max="8" width="9.140625" style="3" customWidth="1"/>
    <col min="9" max="9" width="13.28125" style="3" customWidth="1"/>
    <col min="10" max="16384" width="9.140625" style="3" customWidth="1"/>
  </cols>
  <sheetData>
    <row r="1" spans="1:7" s="1" customFormat="1" ht="27" customHeight="1">
      <c r="A1" s="66" t="s">
        <v>77</v>
      </c>
      <c r="B1" s="66"/>
      <c r="C1" s="66"/>
      <c r="D1" s="66"/>
      <c r="E1" s="66"/>
      <c r="F1" s="66"/>
      <c r="G1" s="66"/>
    </row>
    <row r="2" ht="12.75">
      <c r="A2" s="55"/>
    </row>
    <row r="3" spans="1:7" ht="30.75" customHeight="1">
      <c r="A3" s="67" t="s">
        <v>78</v>
      </c>
      <c r="B3" s="68"/>
      <c r="C3" s="68"/>
      <c r="D3" s="68"/>
      <c r="E3" s="68"/>
      <c r="F3" s="68"/>
      <c r="G3" s="68"/>
    </row>
    <row r="4" spans="1:7" s="5" customFormat="1" ht="30.75" customHeight="1">
      <c r="A4" s="67" t="s">
        <v>76</v>
      </c>
      <c r="B4" s="68"/>
      <c r="C4" s="68"/>
      <c r="D4" s="68"/>
      <c r="E4" s="68"/>
      <c r="F4" s="68"/>
      <c r="G4" s="68"/>
    </row>
    <row r="5" spans="1:7" s="5" customFormat="1" ht="16.5" thickBot="1">
      <c r="A5" s="56"/>
      <c r="D5" s="6"/>
      <c r="E5" s="7"/>
      <c r="F5" s="47"/>
      <c r="G5" s="47"/>
    </row>
    <row r="6" spans="1:7" s="1" customFormat="1" ht="20.25" customHeight="1">
      <c r="A6" s="8" t="s">
        <v>0</v>
      </c>
      <c r="B6" s="9" t="s">
        <v>1</v>
      </c>
      <c r="C6" s="9" t="s">
        <v>2</v>
      </c>
      <c r="D6" s="9" t="s">
        <v>3</v>
      </c>
      <c r="E6" s="10" t="s">
        <v>4</v>
      </c>
      <c r="F6" s="9" t="s">
        <v>5</v>
      </c>
      <c r="G6" s="11" t="s">
        <v>6</v>
      </c>
    </row>
    <row r="7" spans="1:7" s="1" customFormat="1" ht="15.75">
      <c r="A7" s="12">
        <v>1</v>
      </c>
      <c r="B7" s="13">
        <v>2</v>
      </c>
      <c r="C7" s="13">
        <v>3</v>
      </c>
      <c r="D7" s="13">
        <v>4</v>
      </c>
      <c r="E7" s="14">
        <v>5</v>
      </c>
      <c r="F7" s="13">
        <v>6</v>
      </c>
      <c r="G7" s="15">
        <v>7</v>
      </c>
    </row>
    <row r="8" spans="1:7" s="63" customFormat="1" ht="28.5" customHeight="1">
      <c r="A8" s="69" t="s">
        <v>75</v>
      </c>
      <c r="B8" s="70"/>
      <c r="C8" s="70"/>
      <c r="D8" s="70"/>
      <c r="E8" s="70"/>
      <c r="F8" s="70"/>
      <c r="G8" s="71"/>
    </row>
    <row r="9" spans="1:7" s="22" customFormat="1" ht="22.5" customHeight="1">
      <c r="A9" s="16" t="s">
        <v>7</v>
      </c>
      <c r="B9" s="17" t="s">
        <v>8</v>
      </c>
      <c r="C9" s="18" t="s">
        <v>9</v>
      </c>
      <c r="D9" s="13"/>
      <c r="E9" s="19"/>
      <c r="F9" s="20"/>
      <c r="G9" s="21"/>
    </row>
    <row r="10" spans="1:7" s="22" customFormat="1" ht="40.5" customHeight="1">
      <c r="A10" s="57">
        <v>2</v>
      </c>
      <c r="B10" s="23" t="s">
        <v>10</v>
      </c>
      <c r="C10" s="24" t="s">
        <v>11</v>
      </c>
      <c r="D10" s="25" t="s">
        <v>12</v>
      </c>
      <c r="E10" s="26">
        <v>0.35</v>
      </c>
      <c r="F10" s="48"/>
      <c r="G10" s="49">
        <f>ROUND(E10*F10,2)</f>
        <v>0</v>
      </c>
    </row>
    <row r="11" spans="1:7" s="22" customFormat="1" ht="63.75" customHeight="1">
      <c r="A11" s="57">
        <v>3</v>
      </c>
      <c r="B11" s="23" t="s">
        <v>13</v>
      </c>
      <c r="C11" s="24" t="s">
        <v>46</v>
      </c>
      <c r="D11" s="25" t="s">
        <v>14</v>
      </c>
      <c r="E11" s="26">
        <v>836</v>
      </c>
      <c r="F11" s="48"/>
      <c r="G11" s="49">
        <f>ROUND(E11*F11,2)</f>
        <v>0</v>
      </c>
    </row>
    <row r="12" spans="1:7" s="22" customFormat="1" ht="72" customHeight="1">
      <c r="A12" s="57">
        <v>4</v>
      </c>
      <c r="B12" s="23" t="s">
        <v>15</v>
      </c>
      <c r="C12" s="24" t="s">
        <v>55</v>
      </c>
      <c r="D12" s="25" t="s">
        <v>14</v>
      </c>
      <c r="E12" s="42">
        <f>450+798</f>
        <v>1248</v>
      </c>
      <c r="F12" s="48"/>
      <c r="G12" s="49">
        <f>ROUND(E12*F12,2)</f>
        <v>0</v>
      </c>
    </row>
    <row r="13" spans="1:7" s="22" customFormat="1" ht="63.75" customHeight="1">
      <c r="A13" s="57">
        <v>5</v>
      </c>
      <c r="B13" s="23" t="s">
        <v>17</v>
      </c>
      <c r="C13" s="24" t="s">
        <v>48</v>
      </c>
      <c r="D13" s="25" t="s">
        <v>18</v>
      </c>
      <c r="E13" s="26">
        <v>3</v>
      </c>
      <c r="F13" s="48"/>
      <c r="G13" s="49">
        <f>ROUND(E13*F13,2)</f>
        <v>0</v>
      </c>
    </row>
    <row r="14" spans="1:7" s="1" customFormat="1" ht="22.5" customHeight="1">
      <c r="A14" s="28"/>
      <c r="B14" s="23"/>
      <c r="C14" s="64" t="s">
        <v>19</v>
      </c>
      <c r="D14" s="64"/>
      <c r="E14" s="64"/>
      <c r="F14" s="64"/>
      <c r="G14" s="50">
        <f>SUM(G10:G13)</f>
        <v>0</v>
      </c>
    </row>
    <row r="15" spans="1:7" s="22" customFormat="1" ht="22.5" customHeight="1">
      <c r="A15" s="29" t="s">
        <v>20</v>
      </c>
      <c r="B15" s="30" t="s">
        <v>21</v>
      </c>
      <c r="C15" s="31" t="s">
        <v>22</v>
      </c>
      <c r="D15" s="32"/>
      <c r="E15" s="33"/>
      <c r="F15" s="51"/>
      <c r="G15" s="52"/>
    </row>
    <row r="16" spans="1:7" s="22" customFormat="1" ht="48.75" customHeight="1">
      <c r="A16" s="57">
        <v>6</v>
      </c>
      <c r="B16" s="23" t="s">
        <v>23</v>
      </c>
      <c r="C16" s="24" t="s">
        <v>49</v>
      </c>
      <c r="D16" s="25" t="s">
        <v>18</v>
      </c>
      <c r="E16" s="26">
        <v>45</v>
      </c>
      <c r="F16" s="48"/>
      <c r="G16" s="49">
        <f>ROUND(E16*F16,2)</f>
        <v>0</v>
      </c>
    </row>
    <row r="17" spans="1:7" s="22" customFormat="1" ht="48.75" customHeight="1">
      <c r="A17" s="57">
        <v>7</v>
      </c>
      <c r="B17" s="23" t="s">
        <v>24</v>
      </c>
      <c r="C17" s="24" t="s">
        <v>65</v>
      </c>
      <c r="D17" s="25" t="s">
        <v>18</v>
      </c>
      <c r="E17" s="26">
        <v>55</v>
      </c>
      <c r="F17" s="48"/>
      <c r="G17" s="49">
        <f>ROUND(E17*F17,2)</f>
        <v>0</v>
      </c>
    </row>
    <row r="18" spans="1:7" s="1" customFormat="1" ht="22.5" customHeight="1">
      <c r="A18" s="28"/>
      <c r="B18" s="23"/>
      <c r="C18" s="64" t="s">
        <v>19</v>
      </c>
      <c r="D18" s="64"/>
      <c r="E18" s="64"/>
      <c r="F18" s="64"/>
      <c r="G18" s="50">
        <f>SUM(G16:G17)</f>
        <v>0</v>
      </c>
    </row>
    <row r="19" spans="1:7" s="1" customFormat="1" ht="22.5" customHeight="1">
      <c r="A19" s="29" t="s">
        <v>59</v>
      </c>
      <c r="B19" s="30" t="s">
        <v>60</v>
      </c>
      <c r="C19" s="31" t="s">
        <v>62</v>
      </c>
      <c r="D19" s="32"/>
      <c r="E19" s="33"/>
      <c r="F19" s="51"/>
      <c r="G19" s="52"/>
    </row>
    <row r="20" spans="1:7" s="1" customFormat="1" ht="94.5" customHeight="1">
      <c r="A20" s="57">
        <v>8</v>
      </c>
      <c r="B20" s="23" t="s">
        <v>61</v>
      </c>
      <c r="C20" s="24" t="s">
        <v>64</v>
      </c>
      <c r="D20" s="25" t="s">
        <v>16</v>
      </c>
      <c r="E20" s="34">
        <v>8</v>
      </c>
      <c r="F20" s="48"/>
      <c r="G20" s="49">
        <f>ROUND(E20*F20,2)</f>
        <v>0</v>
      </c>
    </row>
    <row r="21" spans="1:7" s="1" customFormat="1" ht="22.5" customHeight="1">
      <c r="A21" s="28"/>
      <c r="B21" s="23"/>
      <c r="C21" s="64" t="s">
        <v>19</v>
      </c>
      <c r="D21" s="64"/>
      <c r="E21" s="64"/>
      <c r="F21" s="64"/>
      <c r="G21" s="50">
        <f>SUM(G20)</f>
        <v>0</v>
      </c>
    </row>
    <row r="22" spans="1:7" s="22" customFormat="1" ht="22.5" customHeight="1">
      <c r="A22" s="29" t="s">
        <v>25</v>
      </c>
      <c r="B22" s="30" t="s">
        <v>26</v>
      </c>
      <c r="C22" s="31" t="s">
        <v>27</v>
      </c>
      <c r="D22" s="32"/>
      <c r="E22" s="33"/>
      <c r="F22" s="51"/>
      <c r="G22" s="52"/>
    </row>
    <row r="23" spans="1:7" s="22" customFormat="1" ht="54.75" customHeight="1">
      <c r="A23" s="57">
        <v>9</v>
      </c>
      <c r="B23" s="23" t="s">
        <v>28</v>
      </c>
      <c r="C23" s="24" t="s">
        <v>72</v>
      </c>
      <c r="D23" s="25" t="s">
        <v>14</v>
      </c>
      <c r="E23" s="62">
        <f>E27+E42+E43</f>
        <v>1888.9</v>
      </c>
      <c r="F23" s="48"/>
      <c r="G23" s="49">
        <f>ROUND(E23*F23,2)</f>
        <v>0</v>
      </c>
    </row>
    <row r="24" spans="1:7" s="22" customFormat="1" ht="54.75" customHeight="1">
      <c r="A24" s="57">
        <v>10</v>
      </c>
      <c r="B24" s="23"/>
      <c r="C24" s="24" t="s">
        <v>50</v>
      </c>
      <c r="D24" s="25" t="s">
        <v>14</v>
      </c>
      <c r="E24" s="62">
        <f>E23</f>
        <v>1888.9</v>
      </c>
      <c r="F24" s="48"/>
      <c r="G24" s="49">
        <f>ROUND(E24*F24,2)</f>
        <v>0</v>
      </c>
    </row>
    <row r="25" spans="1:7" s="22" customFormat="1" ht="54.75" customHeight="1">
      <c r="A25" s="57">
        <v>11</v>
      </c>
      <c r="B25" s="23" t="s">
        <v>29</v>
      </c>
      <c r="C25" s="24" t="s">
        <v>71</v>
      </c>
      <c r="D25" s="25" t="s">
        <v>14</v>
      </c>
      <c r="E25" s="42">
        <f>E30+150</f>
        <v>1417</v>
      </c>
      <c r="F25" s="48"/>
      <c r="G25" s="49">
        <f>ROUND(E25*F25,2)</f>
        <v>0</v>
      </c>
    </row>
    <row r="26" spans="1:7" s="22" customFormat="1" ht="54.75" customHeight="1">
      <c r="A26" s="57">
        <v>12</v>
      </c>
      <c r="B26" s="35"/>
      <c r="C26" s="24" t="s">
        <v>56</v>
      </c>
      <c r="D26" s="25" t="s">
        <v>14</v>
      </c>
      <c r="E26" s="42">
        <v>135.9</v>
      </c>
      <c r="F26" s="48"/>
      <c r="G26" s="49">
        <f>ROUND(E26*F26,2)</f>
        <v>0</v>
      </c>
    </row>
    <row r="27" spans="1:7" s="22" customFormat="1" ht="54.75" customHeight="1">
      <c r="A27" s="57">
        <v>13</v>
      </c>
      <c r="B27" s="35" t="s">
        <v>54</v>
      </c>
      <c r="C27" s="24" t="s">
        <v>51</v>
      </c>
      <c r="D27" s="25" t="s">
        <v>14</v>
      </c>
      <c r="E27" s="26">
        <f>E25+200</f>
        <v>1617</v>
      </c>
      <c r="F27" s="48"/>
      <c r="G27" s="49">
        <f>ROUND(E27*F27,2)</f>
        <v>0</v>
      </c>
    </row>
    <row r="28" spans="1:7" s="1" customFormat="1" ht="22.5" customHeight="1">
      <c r="A28" s="28"/>
      <c r="B28" s="23"/>
      <c r="C28" s="64" t="s">
        <v>19</v>
      </c>
      <c r="D28" s="64"/>
      <c r="E28" s="64"/>
      <c r="F28" s="64"/>
      <c r="G28" s="50">
        <f>SUM(G23:G27)</f>
        <v>0</v>
      </c>
    </row>
    <row r="29" spans="1:7" s="22" customFormat="1" ht="22.5" customHeight="1">
      <c r="A29" s="29" t="s">
        <v>31</v>
      </c>
      <c r="B29" s="30" t="s">
        <v>32</v>
      </c>
      <c r="C29" s="31" t="s">
        <v>33</v>
      </c>
      <c r="D29" s="32"/>
      <c r="E29" s="33"/>
      <c r="F29" s="51"/>
      <c r="G29" s="52"/>
    </row>
    <row r="30" spans="1:7" s="22" customFormat="1" ht="42.75" customHeight="1">
      <c r="A30" s="57">
        <v>14</v>
      </c>
      <c r="B30" s="23" t="s">
        <v>30</v>
      </c>
      <c r="C30" s="43" t="s">
        <v>57</v>
      </c>
      <c r="D30" s="25" t="s">
        <v>14</v>
      </c>
      <c r="E30" s="26">
        <v>1267</v>
      </c>
      <c r="F30" s="48"/>
      <c r="G30" s="49">
        <f>ROUND(E30*F30,2)</f>
        <v>0</v>
      </c>
    </row>
    <row r="31" spans="1:7" s="22" customFormat="1" ht="42.75" customHeight="1">
      <c r="A31" s="57">
        <v>15</v>
      </c>
      <c r="B31" s="23" t="s">
        <v>34</v>
      </c>
      <c r="C31" s="24" t="s">
        <v>73</v>
      </c>
      <c r="D31" s="25" t="s">
        <v>14</v>
      </c>
      <c r="E31" s="26">
        <v>1253</v>
      </c>
      <c r="F31" s="48"/>
      <c r="G31" s="49">
        <f>ROUND(E31*F31,2)</f>
        <v>0</v>
      </c>
    </row>
    <row r="32" spans="1:7" s="1" customFormat="1" ht="22.5" customHeight="1">
      <c r="A32" s="28"/>
      <c r="B32" s="23"/>
      <c r="C32" s="64" t="s">
        <v>19</v>
      </c>
      <c r="D32" s="64"/>
      <c r="E32" s="64"/>
      <c r="F32" s="64"/>
      <c r="G32" s="50">
        <f>SUM(G30:G31)</f>
        <v>0</v>
      </c>
    </row>
    <row r="33" spans="1:7" s="22" customFormat="1" ht="22.5" customHeight="1">
      <c r="A33" s="29" t="s">
        <v>35</v>
      </c>
      <c r="B33" s="30" t="s">
        <v>36</v>
      </c>
      <c r="C33" s="31" t="s">
        <v>37</v>
      </c>
      <c r="D33" s="32"/>
      <c r="E33" s="33"/>
      <c r="F33" s="51"/>
      <c r="G33" s="52"/>
    </row>
    <row r="34" spans="1:7" s="22" customFormat="1" ht="49.5" customHeight="1">
      <c r="A34" s="29">
        <v>16</v>
      </c>
      <c r="B34" s="23" t="s">
        <v>38</v>
      </c>
      <c r="C34" s="40" t="s">
        <v>47</v>
      </c>
      <c r="D34" s="41" t="s">
        <v>14</v>
      </c>
      <c r="E34" s="42">
        <v>750</v>
      </c>
      <c r="F34" s="48"/>
      <c r="G34" s="49">
        <f>ROUND(E34*F34,2)</f>
        <v>0</v>
      </c>
    </row>
    <row r="35" spans="1:7" s="22" customFormat="1" ht="54.75" customHeight="1">
      <c r="A35" s="29">
        <v>17</v>
      </c>
      <c r="B35" s="23"/>
      <c r="C35" s="40" t="s">
        <v>66</v>
      </c>
      <c r="D35" s="41" t="s">
        <v>14</v>
      </c>
      <c r="E35" s="42">
        <v>567</v>
      </c>
      <c r="F35" s="48"/>
      <c r="G35" s="49">
        <f>ROUND(E35*F35,2)</f>
        <v>0</v>
      </c>
    </row>
    <row r="36" spans="1:7" s="22" customFormat="1" ht="54.75" customHeight="1">
      <c r="A36" s="29">
        <v>18</v>
      </c>
      <c r="B36" s="23"/>
      <c r="C36" s="40" t="s">
        <v>68</v>
      </c>
      <c r="D36" s="41" t="s">
        <v>69</v>
      </c>
      <c r="E36" s="42">
        <v>95</v>
      </c>
      <c r="F36" s="48"/>
      <c r="G36" s="49">
        <f>ROUND(E36*F36,2)</f>
        <v>0</v>
      </c>
    </row>
    <row r="37" spans="1:7" s="22" customFormat="1" ht="54.75" customHeight="1">
      <c r="A37" s="29">
        <v>19</v>
      </c>
      <c r="B37" s="23"/>
      <c r="C37" s="40" t="s">
        <v>74</v>
      </c>
      <c r="D37" s="41" t="s">
        <v>18</v>
      </c>
      <c r="E37" s="42">
        <v>40</v>
      </c>
      <c r="F37" s="48"/>
      <c r="G37" s="49">
        <f>ROUND(E37*F37,2)</f>
        <v>0</v>
      </c>
    </row>
    <row r="38" spans="1:7" s="59" customFormat="1" ht="49.5" customHeight="1">
      <c r="A38" s="29">
        <v>20</v>
      </c>
      <c r="B38" s="23"/>
      <c r="C38" s="60" t="s">
        <v>63</v>
      </c>
      <c r="D38" s="61" t="s">
        <v>14</v>
      </c>
      <c r="E38" s="62">
        <v>4</v>
      </c>
      <c r="F38" s="48"/>
      <c r="G38" s="49">
        <f>ROUND(E38*F38,2)</f>
        <v>0</v>
      </c>
    </row>
    <row r="39" spans="1:7" s="1" customFormat="1" ht="22.5" customHeight="1">
      <c r="A39" s="28"/>
      <c r="B39" s="23"/>
      <c r="C39" s="64" t="s">
        <v>19</v>
      </c>
      <c r="D39" s="64"/>
      <c r="E39" s="64"/>
      <c r="F39" s="64"/>
      <c r="G39" s="50">
        <f>SUM(G34:G38)</f>
        <v>0</v>
      </c>
    </row>
    <row r="40" spans="1:7" s="22" customFormat="1" ht="20.25" customHeight="1">
      <c r="A40" s="29" t="s">
        <v>39</v>
      </c>
      <c r="B40" s="30" t="s">
        <v>40</v>
      </c>
      <c r="C40" s="36" t="s">
        <v>41</v>
      </c>
      <c r="D40" s="32"/>
      <c r="E40" s="33"/>
      <c r="F40" s="53"/>
      <c r="G40" s="54"/>
    </row>
    <row r="41" spans="1:7" s="22" customFormat="1" ht="56.25" customHeight="1">
      <c r="A41" s="57">
        <v>21</v>
      </c>
      <c r="B41" s="23" t="s">
        <v>42</v>
      </c>
      <c r="C41" s="24" t="s">
        <v>58</v>
      </c>
      <c r="D41" s="25" t="s">
        <v>16</v>
      </c>
      <c r="E41" s="26">
        <v>233</v>
      </c>
      <c r="F41" s="48"/>
      <c r="G41" s="49">
        <f>ROUND(E41*F41,2)</f>
        <v>0</v>
      </c>
    </row>
    <row r="42" spans="1:7" s="22" customFormat="1" ht="56.25" customHeight="1">
      <c r="A42" s="57">
        <v>22</v>
      </c>
      <c r="B42" s="23" t="s">
        <v>53</v>
      </c>
      <c r="C42" s="24" t="s">
        <v>67</v>
      </c>
      <c r="D42" s="25" t="s">
        <v>14</v>
      </c>
      <c r="E42" s="34">
        <v>136</v>
      </c>
      <c r="F42" s="48"/>
      <c r="G42" s="49">
        <f>ROUND(E42*F42,2)</f>
        <v>0</v>
      </c>
    </row>
    <row r="43" spans="1:7" s="22" customFormat="1" ht="56.25" customHeight="1">
      <c r="A43" s="57">
        <v>23</v>
      </c>
      <c r="B43" s="27"/>
      <c r="C43" s="24" t="s">
        <v>52</v>
      </c>
      <c r="D43" s="25" t="s">
        <v>14</v>
      </c>
      <c r="E43" s="26">
        <v>135.9</v>
      </c>
      <c r="F43" s="48"/>
      <c r="G43" s="49">
        <f>ROUND(E43*F43,2)</f>
        <v>0</v>
      </c>
    </row>
    <row r="44" spans="1:7" s="22" customFormat="1" ht="56.25" customHeight="1">
      <c r="A44" s="57">
        <v>24</v>
      </c>
      <c r="B44" s="27"/>
      <c r="C44" s="24" t="s">
        <v>70</v>
      </c>
      <c r="D44" s="25" t="s">
        <v>14</v>
      </c>
      <c r="E44" s="26">
        <v>50</v>
      </c>
      <c r="F44" s="48"/>
      <c r="G44" s="49">
        <f>ROUND(E44*F44,2)</f>
        <v>0</v>
      </c>
    </row>
    <row r="45" spans="1:7" s="22" customFormat="1" ht="56.25" customHeight="1">
      <c r="A45" s="57">
        <v>25</v>
      </c>
      <c r="B45" s="23" t="s">
        <v>43</v>
      </c>
      <c r="C45" s="24" t="s">
        <v>44</v>
      </c>
      <c r="D45" s="25" t="s">
        <v>16</v>
      </c>
      <c r="E45" s="26">
        <f>203+20</f>
        <v>223</v>
      </c>
      <c r="F45" s="48"/>
      <c r="G45" s="49">
        <f>ROUND(E45*F45,2)</f>
        <v>0</v>
      </c>
    </row>
    <row r="46" spans="1:7" s="1" customFormat="1" ht="22.5" customHeight="1" thickBot="1">
      <c r="A46" s="44"/>
      <c r="B46" s="45"/>
      <c r="C46" s="65" t="s">
        <v>19</v>
      </c>
      <c r="D46" s="75"/>
      <c r="E46" s="75"/>
      <c r="F46" s="75"/>
      <c r="G46" s="76">
        <f>SUM(G41:G45)</f>
        <v>0</v>
      </c>
    </row>
    <row r="47" spans="1:7" s="1" customFormat="1" ht="19.5" customHeight="1">
      <c r="A47" s="37"/>
      <c r="B47" s="38"/>
      <c r="C47" s="39"/>
      <c r="D47" s="64" t="s">
        <v>45</v>
      </c>
      <c r="E47" s="64"/>
      <c r="F47" s="64"/>
      <c r="G47" s="72">
        <f>G46+G39+G32+G28+G21+G18+G14</f>
        <v>0</v>
      </c>
    </row>
    <row r="48" spans="1:7" s="1" customFormat="1" ht="19.5" customHeight="1">
      <c r="A48" s="37"/>
      <c r="B48" s="38"/>
      <c r="C48" s="39"/>
      <c r="D48" s="73"/>
      <c r="E48" s="73"/>
      <c r="F48" s="73"/>
      <c r="G48" s="74"/>
    </row>
    <row r="49" spans="1:7" s="1" customFormat="1" ht="19.5" customHeight="1">
      <c r="A49" s="37"/>
      <c r="B49" s="38"/>
      <c r="C49" s="39"/>
      <c r="D49" s="73"/>
      <c r="E49" s="73"/>
      <c r="F49" s="73"/>
      <c r="G49" s="74"/>
    </row>
  </sheetData>
  <sheetProtection/>
  <mergeCells count="14">
    <mergeCell ref="A1:G1"/>
    <mergeCell ref="A3:G3"/>
    <mergeCell ref="A4:G4"/>
    <mergeCell ref="C14:F14"/>
    <mergeCell ref="C21:F21"/>
    <mergeCell ref="D47:F47"/>
    <mergeCell ref="A8:G8"/>
    <mergeCell ref="D48:F48"/>
    <mergeCell ref="D49:F49"/>
    <mergeCell ref="C39:F39"/>
    <mergeCell ref="C46:F46"/>
    <mergeCell ref="C18:F18"/>
    <mergeCell ref="C28:F28"/>
    <mergeCell ref="C32:F32"/>
  </mergeCells>
  <printOptions/>
  <pageMargins left="0.48" right="0.4" top="0.57" bottom="0.98" header="0.35" footer="0.44"/>
  <pageSetup fitToHeight="5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Gwiazdowski</dc:creator>
  <cp:keywords/>
  <dc:description/>
  <cp:lastModifiedBy>iwona</cp:lastModifiedBy>
  <cp:lastPrinted>2019-10-06T14:30:46Z</cp:lastPrinted>
  <dcterms:created xsi:type="dcterms:W3CDTF">2014-08-02T19:40:16Z</dcterms:created>
  <dcterms:modified xsi:type="dcterms:W3CDTF">2019-10-06T14:37:02Z</dcterms:modified>
  <cp:category/>
  <cp:version/>
  <cp:contentType/>
  <cp:contentStatus/>
</cp:coreProperties>
</file>